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685" windowHeight="8535" activeTab="4"/>
  </bookViews>
  <sheets>
    <sheet name="填写说明" sheetId="1" r:id="rId1"/>
    <sheet name="普通实验统计表" sheetId="2" r:id="rId2"/>
    <sheet name="上机类实验统计表" sheetId="3" r:id="rId3"/>
    <sheet name="汇总表" sheetId="4" r:id="rId4"/>
    <sheet name="封皮" sheetId="5" r:id="rId5"/>
  </sheets>
  <definedNames/>
  <calcPr fullCalcOnLoad="1"/>
</workbook>
</file>

<file path=xl/sharedStrings.xml><?xml version="1.0" encoding="utf-8"?>
<sst xmlns="http://schemas.openxmlformats.org/spreadsheetml/2006/main" count="349" uniqueCount="121">
  <si>
    <t>教学单位</t>
  </si>
  <si>
    <t>实验班级名称</t>
  </si>
  <si>
    <t>课程名称</t>
  </si>
  <si>
    <t>实验项目名称</t>
  </si>
  <si>
    <t>学时(B)</t>
  </si>
  <si>
    <t>班级数</t>
  </si>
  <si>
    <t>每组人数</t>
  </si>
  <si>
    <t>额定组数</t>
  </si>
  <si>
    <t>传感器技术</t>
  </si>
  <si>
    <t>实验一 金属箔式应变片半桥性能实验</t>
  </si>
  <si>
    <t>电子0541、2</t>
  </si>
  <si>
    <t>实验二 应变片直流全桥的应用—电子秤实验</t>
  </si>
  <si>
    <t>实验四 光电转速传感器的转速测量实验</t>
  </si>
  <si>
    <t>实验室</t>
  </si>
  <si>
    <t>实验指导教师</t>
  </si>
  <si>
    <t>电信学院</t>
  </si>
  <si>
    <t>自动化综合实验室</t>
  </si>
  <si>
    <t>任课教师姓名</t>
  </si>
  <si>
    <t>单班指导学生人数</t>
  </si>
  <si>
    <t>类别</t>
  </si>
  <si>
    <t>专业课</t>
  </si>
  <si>
    <t>T=B×单班指导学生人数</t>
  </si>
  <si>
    <t>计算机安全技术</t>
  </si>
  <si>
    <t>实验一  加密与隐藏</t>
  </si>
  <si>
    <t>实验二  破解密码</t>
  </si>
  <si>
    <t>实验三  网络漏洞扫描、网络监听工具</t>
  </si>
  <si>
    <t>实验四  黑客工具</t>
  </si>
  <si>
    <t>实验五  入侵检测软件设置</t>
  </si>
  <si>
    <t>实验六  WINDOWS 安全设置、系统数据备份</t>
  </si>
  <si>
    <t>实验七  用户数据备份、数据恢复</t>
  </si>
  <si>
    <t>实验八  软件静态分析、资源编辑工具</t>
  </si>
  <si>
    <t>计算机综合实验室</t>
  </si>
  <si>
    <t>实验员</t>
  </si>
  <si>
    <t>教师</t>
  </si>
  <si>
    <t>实验指导教师身份（专兼职实验员、教师）</t>
  </si>
  <si>
    <t>长春工程学院普通实验教学工作量预算统计表</t>
  </si>
  <si>
    <t>实验教学组织系数（K3）</t>
  </si>
  <si>
    <t>序号</t>
  </si>
  <si>
    <t>长春工程学院上机类实验教学工作量预算统计表</t>
  </si>
  <si>
    <t>实验员指导工作量S2＝0.02×T×班级数</t>
  </si>
  <si>
    <t>任课教师额外指导工作量S2＝0.02×T×班级数</t>
  </si>
  <si>
    <t>类型</t>
  </si>
  <si>
    <t>循环系数（k4)</t>
  </si>
  <si>
    <t>序号</t>
  </si>
  <si>
    <t>课程类别（k1）</t>
  </si>
  <si>
    <t>类型(K2)</t>
  </si>
  <si>
    <t>实验员指导工作量S1＝∑（B×n×K1×K2×K3×K4×班级数）</t>
  </si>
  <si>
    <t>任课教师额外指导工作量S1＝∑（B×n×K1×K2×K3×K4×班级数）</t>
  </si>
  <si>
    <t>K1  取值</t>
  </si>
  <si>
    <t>k2 取值</t>
  </si>
  <si>
    <t>单班实际分组数（平均单班人数/每组人数）</t>
  </si>
  <si>
    <t>K3 取值</t>
  </si>
  <si>
    <t>单班循环次数</t>
  </si>
  <si>
    <t>K4 取值</t>
  </si>
  <si>
    <t>实验员</t>
  </si>
  <si>
    <t>演示</t>
  </si>
  <si>
    <t>设计</t>
  </si>
  <si>
    <t>验证</t>
  </si>
  <si>
    <r>
      <t xml:space="preserve">实验三 </t>
    </r>
    <r>
      <rPr>
        <sz val="9"/>
        <color indexed="8"/>
        <rFont val="黑体"/>
        <family val="0"/>
      </rPr>
      <t>霍尔位移传感器测位移实验</t>
    </r>
  </si>
  <si>
    <t>电信学院</t>
  </si>
  <si>
    <t>自动化综合实验室</t>
  </si>
  <si>
    <t>实验员</t>
  </si>
  <si>
    <t>传感器技术</t>
  </si>
  <si>
    <t>专业课</t>
  </si>
  <si>
    <t>验证</t>
  </si>
  <si>
    <t>电子0541、2</t>
  </si>
  <si>
    <t>教师</t>
  </si>
  <si>
    <t>演示</t>
  </si>
  <si>
    <t>设计</t>
  </si>
  <si>
    <t>样表：</t>
  </si>
  <si>
    <t>平均单班人数</t>
  </si>
  <si>
    <t>电子05412</t>
  </si>
  <si>
    <t>**</t>
  </si>
  <si>
    <t>***</t>
  </si>
  <si>
    <t>教师</t>
  </si>
  <si>
    <t>教学单位（盖章）：</t>
  </si>
  <si>
    <t>发放教学工作量总人数：</t>
  </si>
  <si>
    <t>教学单位负责人：</t>
  </si>
  <si>
    <t>日期：</t>
  </si>
  <si>
    <t>教务处处长：</t>
  </si>
  <si>
    <t>2008/2009(二)学期实验教学工作量津贴发放统计表</t>
  </si>
  <si>
    <t>工作量津贴总额：</t>
  </si>
  <si>
    <t>长春工程学院电信学院</t>
  </si>
  <si>
    <t>序号</t>
  </si>
  <si>
    <t>教学单位</t>
  </si>
  <si>
    <t>实验室</t>
  </si>
  <si>
    <t>实验指导教师姓名</t>
  </si>
  <si>
    <t>人员岗位</t>
  </si>
  <si>
    <t>职称</t>
  </si>
  <si>
    <t>岗级</t>
  </si>
  <si>
    <t>津贴标准</t>
  </si>
  <si>
    <t>金额（元）</t>
  </si>
  <si>
    <t>电信</t>
  </si>
  <si>
    <t>自动化综合实验室</t>
  </si>
  <si>
    <t>**</t>
  </si>
  <si>
    <t>实验员</t>
  </si>
  <si>
    <t>初级</t>
  </si>
  <si>
    <t>***</t>
  </si>
  <si>
    <t>教师</t>
  </si>
  <si>
    <t>副教授</t>
  </si>
  <si>
    <t>计算机综合实验室</t>
  </si>
  <si>
    <t>中级</t>
  </si>
  <si>
    <t>汇总</t>
  </si>
  <si>
    <t>实验教学工作量预算表、汇总表填写说明</t>
  </si>
  <si>
    <t>1.实验项目学时数，实验分组、循环数等数据必须与人才培养方案、实验教学大纲相符合。</t>
  </si>
  <si>
    <t>2.同一课程由不同教师参与指导，要在相近行填写。</t>
  </si>
  <si>
    <t>7.实验类型：演示、验证、综合、设计。</t>
  </si>
  <si>
    <t>8.在汇总表中，“单月发放”为“金额合计”除以6个月得值。</t>
  </si>
  <si>
    <t>9.如有本专业人才培养方案、课程实验教学大纲未列实验项目，需提交情况说明，并经审查批准后，方能进行核算。</t>
  </si>
  <si>
    <t>10.各教学单位认真组织相关人员填写验教学工作量预算表、汇总表，并组织实验室主任、教研室主任进行检查，由教学单位审核汇总后将打印版（签字盖章）和电子版送交教务处。</t>
  </si>
  <si>
    <t>4.教师完成的单班二分之一额定组数的实验教学工作量和额外的指导实验教学工作量要分开填写。其中教师完成的单班二分之一额定组数的实验教学工作量，经审核确实发生后，其津贴在理论教学工作量中一并计算发放。</t>
  </si>
  <si>
    <t>任课教师额定任务折算工作量S2＝0.02×T×班级数</t>
  </si>
  <si>
    <t>任课教师额定任务折算工作量S1＝∑（B×n×K1×K2×K3×K4×班级数）</t>
  </si>
  <si>
    <t>实验教学工作量（含实验员指导工作量和任课教师额外指导工作量）</t>
  </si>
  <si>
    <r>
      <t>3.多个班级进行同一个实验项目，在计算工作量时各个数据按照</t>
    </r>
    <r>
      <rPr>
        <b/>
        <sz val="14"/>
        <color indexed="10"/>
        <rFont val="宋体"/>
        <family val="0"/>
      </rPr>
      <t>单班取值</t>
    </r>
    <r>
      <rPr>
        <b/>
        <sz val="14"/>
        <rFont val="宋体"/>
        <family val="0"/>
      </rPr>
      <t>，“平均单班人数”为多个班级总人数除以班级数，最后核算工作量乘以班级数。</t>
    </r>
  </si>
  <si>
    <t>平均单班人数</t>
  </si>
  <si>
    <t>5.表中同一列同一内容不要合并单元格，分别填写。</t>
  </si>
  <si>
    <t>6.课程类型：公共基础课、学科基础课、专业课。</t>
  </si>
  <si>
    <t>指导学生系数(n)</t>
  </si>
  <si>
    <t>审核人签字：</t>
  </si>
  <si>
    <t>长春工程学院实验教学工作量汇总表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</si>
</sst>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 numFmtId="185" formatCode="0.0_);[Red]\(0.0\)"/>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15">
    <font>
      <sz val="12"/>
      <name val="宋体"/>
      <family val="0"/>
    </font>
    <font>
      <sz val="9"/>
      <name val="宋体"/>
      <family val="0"/>
    </font>
    <font>
      <sz val="9"/>
      <name val="黑体"/>
      <family val="0"/>
    </font>
    <font>
      <sz val="16"/>
      <name val="宋体"/>
      <family val="0"/>
    </font>
    <font>
      <sz val="9"/>
      <color indexed="8"/>
      <name val="黑体"/>
      <family val="0"/>
    </font>
    <font>
      <b/>
      <sz val="16"/>
      <name val="宋体"/>
      <family val="0"/>
    </font>
    <font>
      <sz val="14"/>
      <name val="黑体"/>
      <family val="0"/>
    </font>
    <font>
      <b/>
      <sz val="14"/>
      <name val="宋体"/>
      <family val="0"/>
    </font>
    <font>
      <sz val="10"/>
      <name val="宋体"/>
      <family val="0"/>
    </font>
    <font>
      <sz val="10.5"/>
      <name val="Times New Roman"/>
      <family val="1"/>
    </font>
    <font>
      <sz val="22"/>
      <name val="宋体"/>
      <family val="0"/>
    </font>
    <font>
      <b/>
      <sz val="14"/>
      <color indexed="10"/>
      <name val="宋体"/>
      <family val="0"/>
    </font>
    <font>
      <sz val="9"/>
      <color indexed="10"/>
      <name val="黑体"/>
      <family val="0"/>
    </font>
    <font>
      <b/>
      <sz val="9"/>
      <color indexed="10"/>
      <name val="黑体"/>
      <family val="0"/>
    </font>
    <font>
      <sz val="9"/>
      <color indexed="14"/>
      <name val="黑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xf>
    <xf numFmtId="0" fontId="2" fillId="0"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vertical="center"/>
    </xf>
    <xf numFmtId="184" fontId="1" fillId="0" borderId="0" xfId="0" applyNumberFormat="1" applyFont="1" applyAlignment="1">
      <alignment vertical="center"/>
    </xf>
    <xf numFmtId="184" fontId="1" fillId="0" borderId="1" xfId="0" applyNumberFormat="1" applyFont="1" applyFill="1" applyBorder="1" applyAlignment="1">
      <alignment horizontal="center" vertical="center"/>
    </xf>
    <xf numFmtId="0" fontId="1" fillId="0" borderId="1" xfId="0" applyFont="1" applyBorder="1" applyAlignment="1">
      <alignment horizontal="left" vertical="center" wrapText="1"/>
    </xf>
    <xf numFmtId="0" fontId="3" fillId="0" borderId="0" xfId="0" applyFont="1" applyBorder="1" applyAlignment="1">
      <alignment vertical="center"/>
    </xf>
    <xf numFmtId="0" fontId="1" fillId="0" borderId="0" xfId="0" applyFont="1" applyBorder="1" applyAlignment="1">
      <alignment vertical="center"/>
    </xf>
    <xf numFmtId="184" fontId="1" fillId="0" borderId="1" xfId="0" applyNumberFormat="1" applyFont="1" applyBorder="1" applyAlignment="1">
      <alignment vertical="center"/>
    </xf>
    <xf numFmtId="184" fontId="1" fillId="0" borderId="1" xfId="0" applyNumberFormat="1"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3" fillId="0" borderId="0" xfId="0" applyFont="1" applyBorder="1" applyAlignment="1">
      <alignment horizontal="center" vertical="center"/>
    </xf>
    <xf numFmtId="185" fontId="3" fillId="0" borderId="0" xfId="0" applyNumberFormat="1" applyFont="1" applyBorder="1" applyAlignment="1">
      <alignment horizontal="center" vertical="center"/>
    </xf>
    <xf numFmtId="185" fontId="1" fillId="0" borderId="0" xfId="0" applyNumberFormat="1" applyFont="1" applyAlignment="1">
      <alignment vertical="center"/>
    </xf>
    <xf numFmtId="185" fontId="2" fillId="0" borderId="1" xfId="0" applyNumberFormat="1" applyFont="1" applyFill="1" applyBorder="1" applyAlignment="1">
      <alignment horizontal="center" vertical="center" wrapText="1"/>
    </xf>
    <xf numFmtId="185" fontId="1" fillId="0" borderId="0" xfId="0" applyNumberFormat="1" applyFont="1" applyAlignment="1">
      <alignment horizontal="center" vertical="center"/>
    </xf>
    <xf numFmtId="186" fontId="2" fillId="0" borderId="1" xfId="0" applyNumberFormat="1" applyFont="1" applyFill="1" applyBorder="1" applyAlignment="1">
      <alignment horizontal="center" vertical="center" wrapText="1"/>
    </xf>
    <xf numFmtId="186" fontId="2" fillId="0" borderId="1" xfId="0" applyNumberFormat="1" applyFont="1" applyFill="1" applyBorder="1" applyAlignment="1">
      <alignment horizontal="left" vertical="center" wrapText="1"/>
    </xf>
    <xf numFmtId="186" fontId="1" fillId="0" borderId="0" xfId="0" applyNumberFormat="1" applyFont="1" applyAlignment="1">
      <alignment vertical="center"/>
    </xf>
    <xf numFmtId="185" fontId="2" fillId="0" borderId="0" xfId="0" applyNumberFormat="1" applyFont="1" applyAlignment="1">
      <alignment vertical="center" wrapText="1"/>
    </xf>
    <xf numFmtId="186" fontId="2" fillId="0" borderId="1" xfId="0" applyNumberFormat="1" applyFont="1" applyBorder="1" applyAlignment="1">
      <alignment horizontal="center" vertical="center"/>
    </xf>
    <xf numFmtId="185" fontId="2" fillId="0" borderId="1" xfId="0" applyNumberFormat="1" applyFont="1" applyBorder="1" applyAlignment="1">
      <alignment vertical="center"/>
    </xf>
    <xf numFmtId="185" fontId="2" fillId="0" borderId="1" xfId="0" applyNumberFormat="1" applyFont="1" applyFill="1" applyBorder="1" applyAlignment="1">
      <alignment vertical="center"/>
    </xf>
    <xf numFmtId="185" fontId="2" fillId="0" borderId="1" xfId="0" applyNumberFormat="1" applyFont="1" applyFill="1" applyBorder="1" applyAlignment="1">
      <alignment horizontal="justify" vertical="center" wrapText="1"/>
    </xf>
    <xf numFmtId="185" fontId="2" fillId="0" borderId="1" xfId="0" applyNumberFormat="1" applyFont="1" applyFill="1" applyBorder="1" applyAlignment="1">
      <alignment horizontal="center" vertical="center"/>
    </xf>
    <xf numFmtId="185" fontId="2" fillId="0" borderId="0" xfId="0" applyNumberFormat="1" applyFont="1" applyAlignment="1">
      <alignment vertical="center"/>
    </xf>
    <xf numFmtId="0" fontId="0" fillId="0" borderId="0" xfId="0"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10" fillId="0" borderId="0" xfId="0" applyFont="1" applyAlignment="1">
      <alignment horizontal="center"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1" xfId="0" applyFont="1" applyBorder="1" applyAlignment="1">
      <alignment horizontal="center" vertical="center" wrapText="1"/>
    </xf>
    <xf numFmtId="0" fontId="7" fillId="0" borderId="1" xfId="0" applyFont="1" applyBorder="1" applyAlignment="1">
      <alignment horizontal="justify" vertical="center"/>
    </xf>
    <xf numFmtId="185" fontId="13" fillId="0" borderId="1" xfId="0" applyNumberFormat="1" applyFont="1" applyFill="1" applyBorder="1" applyAlignment="1">
      <alignment vertical="center"/>
    </xf>
    <xf numFmtId="186" fontId="13" fillId="0" borderId="1" xfId="0" applyNumberFormat="1" applyFont="1" applyFill="1" applyBorder="1" applyAlignment="1">
      <alignment horizontal="center" vertical="center" wrapText="1"/>
    </xf>
    <xf numFmtId="185" fontId="12" fillId="0" borderId="1" xfId="0" applyNumberFormat="1" applyFont="1" applyFill="1" applyBorder="1" applyAlignment="1">
      <alignment horizontal="center" vertical="center"/>
    </xf>
    <xf numFmtId="185" fontId="12" fillId="0" borderId="1" xfId="0" applyNumberFormat="1" applyFont="1" applyFill="1" applyBorder="1" applyAlignment="1">
      <alignment horizontal="center" vertical="center" wrapText="1"/>
    </xf>
    <xf numFmtId="185" fontId="5" fillId="0" borderId="3" xfId="0" applyNumberFormat="1" applyFont="1" applyBorder="1" applyAlignment="1">
      <alignment horizontal="center" vertical="center"/>
    </xf>
    <xf numFmtId="185" fontId="3" fillId="0" borderId="0" xfId="0" applyNumberFormat="1" applyFont="1" applyBorder="1" applyAlignment="1">
      <alignment horizontal="center" vertical="center"/>
    </xf>
    <xf numFmtId="185" fontId="2" fillId="0" borderId="1" xfId="0" applyNumberFormat="1" applyFont="1" applyBorder="1" applyAlignment="1">
      <alignment horizontal="center" vertical="center" wrapText="1"/>
    </xf>
    <xf numFmtId="186" fontId="2" fillId="0" borderId="1" xfId="0" applyNumberFormat="1" applyFont="1" applyBorder="1" applyAlignment="1">
      <alignment horizontal="center" vertical="center" wrapText="1"/>
    </xf>
    <xf numFmtId="186" fontId="12" fillId="0" borderId="1" xfId="0" applyNumberFormat="1" applyFont="1" applyBorder="1" applyAlignment="1">
      <alignment horizontal="center" vertical="center" wrapText="1"/>
    </xf>
    <xf numFmtId="185" fontId="14" fillId="0" borderId="1" xfId="0" applyNumberFormat="1" applyFont="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0" fillId="0" borderId="0" xfId="0"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3"/>
  <sheetViews>
    <sheetView workbookViewId="0" topLeftCell="A4">
      <selection activeCell="A3" sqref="A3:A12"/>
    </sheetView>
  </sheetViews>
  <sheetFormatPr defaultColWidth="9.00390625" defaultRowHeight="14.25"/>
  <cols>
    <col min="1" max="1" width="86.375" style="0" customWidth="1"/>
  </cols>
  <sheetData>
    <row r="1" ht="27">
      <c r="A1" s="36" t="s">
        <v>103</v>
      </c>
    </row>
    <row r="2" ht="6.75" customHeight="1">
      <c r="A2" s="37"/>
    </row>
    <row r="3" ht="45.75" customHeight="1">
      <c r="A3" s="40" t="s">
        <v>104</v>
      </c>
    </row>
    <row r="4" ht="26.25" customHeight="1">
      <c r="A4" s="40" t="s">
        <v>105</v>
      </c>
    </row>
    <row r="5" ht="52.5" customHeight="1">
      <c r="A5" s="40" t="s">
        <v>114</v>
      </c>
    </row>
    <row r="6" ht="85.5" customHeight="1">
      <c r="A6" s="40" t="s">
        <v>110</v>
      </c>
    </row>
    <row r="7" ht="27.75" customHeight="1">
      <c r="A7" s="40" t="s">
        <v>116</v>
      </c>
    </row>
    <row r="8" ht="25.5" customHeight="1">
      <c r="A8" s="40" t="s">
        <v>117</v>
      </c>
    </row>
    <row r="9" ht="27" customHeight="1">
      <c r="A9" s="40" t="s">
        <v>106</v>
      </c>
    </row>
    <row r="10" ht="29.25" customHeight="1">
      <c r="A10" s="40" t="s">
        <v>107</v>
      </c>
    </row>
    <row r="11" ht="45.75" customHeight="1">
      <c r="A11" s="40" t="s">
        <v>108</v>
      </c>
    </row>
    <row r="12" ht="69" customHeight="1">
      <c r="A12" s="40" t="s">
        <v>109</v>
      </c>
    </row>
    <row r="13" ht="18.75">
      <c r="A13" s="38"/>
    </row>
  </sheetData>
  <printOptions/>
  <pageMargins left="0.66" right="0.52"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17"/>
  <sheetViews>
    <sheetView workbookViewId="0" topLeftCell="A1">
      <selection activeCell="Y6" sqref="Y6"/>
    </sheetView>
  </sheetViews>
  <sheetFormatPr defaultColWidth="9.00390625" defaultRowHeight="14.25"/>
  <cols>
    <col min="1" max="1" width="3.375" style="22" customWidth="1"/>
    <col min="2" max="2" width="6.50390625" style="20" customWidth="1"/>
    <col min="3" max="3" width="12.00390625" style="20" customWidth="1"/>
    <col min="4" max="5" width="5.625" style="20" customWidth="1"/>
    <col min="6" max="6" width="8.25390625" style="20" customWidth="1"/>
    <col min="7" max="7" width="5.00390625" style="20" customWidth="1"/>
    <col min="8" max="8" width="4.25390625" style="20" customWidth="1"/>
    <col min="9" max="9" width="4.75390625" style="20" customWidth="1"/>
    <col min="10" max="10" width="16.625" style="20" customWidth="1"/>
    <col min="11" max="11" width="4.125" style="20" customWidth="1"/>
    <col min="12" max="12" width="5.875" style="20" customWidth="1"/>
    <col min="13" max="13" width="3.75390625" style="20" customWidth="1"/>
    <col min="14" max="14" width="3.625" style="20" customWidth="1"/>
    <col min="15" max="15" width="3.75390625" style="20" customWidth="1"/>
    <col min="16" max="16" width="7.625" style="20" customWidth="1"/>
    <col min="17" max="17" width="5.125" style="20" customWidth="1"/>
    <col min="18" max="18" width="4.00390625" style="25" customWidth="1"/>
    <col min="19" max="19" width="3.75390625" style="25" customWidth="1"/>
    <col min="20" max="20" width="9.00390625" style="25" customWidth="1"/>
    <col min="21" max="21" width="3.25390625" style="25" customWidth="1"/>
    <col min="22" max="23" width="4.00390625" style="25" customWidth="1"/>
    <col min="24" max="24" width="3.875" style="20" customWidth="1"/>
    <col min="25" max="25" width="6.875" style="20" customWidth="1"/>
    <col min="26" max="26" width="7.00390625" style="20" customWidth="1"/>
    <col min="27" max="27" width="8.00390625" style="20" customWidth="1"/>
    <col min="28" max="16384" width="9.00390625" style="20" customWidth="1"/>
  </cols>
  <sheetData>
    <row r="1" spans="1:26" ht="35.25" customHeight="1">
      <c r="A1" s="46" t="s">
        <v>35</v>
      </c>
      <c r="B1" s="46"/>
      <c r="C1" s="46"/>
      <c r="D1" s="46"/>
      <c r="E1" s="46"/>
      <c r="F1" s="46"/>
      <c r="G1" s="46"/>
      <c r="H1" s="46"/>
      <c r="I1" s="46"/>
      <c r="J1" s="46"/>
      <c r="K1" s="46"/>
      <c r="L1" s="46"/>
      <c r="M1" s="46"/>
      <c r="N1" s="46"/>
      <c r="O1" s="46"/>
      <c r="P1" s="46"/>
      <c r="Q1" s="46"/>
      <c r="R1" s="46"/>
      <c r="S1" s="46"/>
      <c r="T1" s="46"/>
      <c r="U1" s="46"/>
      <c r="V1" s="46"/>
      <c r="W1" s="46"/>
      <c r="X1" s="46"/>
      <c r="Y1" s="46"/>
      <c r="Z1" s="46"/>
    </row>
    <row r="2" spans="1:26" ht="16.5" customHeight="1">
      <c r="A2" s="45" t="s">
        <v>69</v>
      </c>
      <c r="B2" s="45"/>
      <c r="C2" s="45"/>
      <c r="D2" s="19"/>
      <c r="E2" s="19"/>
      <c r="F2" s="19"/>
      <c r="G2" s="19"/>
      <c r="H2" s="19"/>
      <c r="I2" s="19"/>
      <c r="J2" s="19"/>
      <c r="K2" s="19"/>
      <c r="L2" s="19"/>
      <c r="M2" s="19"/>
      <c r="N2" s="19"/>
      <c r="O2" s="19"/>
      <c r="P2" s="19"/>
      <c r="Q2" s="19"/>
      <c r="R2" s="19"/>
      <c r="S2" s="19"/>
      <c r="T2" s="19"/>
      <c r="U2" s="19"/>
      <c r="V2" s="19"/>
      <c r="W2" s="19"/>
      <c r="X2" s="19"/>
      <c r="Y2" s="19"/>
      <c r="Z2" s="19"/>
    </row>
    <row r="3" spans="1:27" s="26" customFormat="1" ht="33" customHeight="1">
      <c r="A3" s="47" t="s">
        <v>43</v>
      </c>
      <c r="B3" s="47" t="s">
        <v>0</v>
      </c>
      <c r="C3" s="47" t="s">
        <v>13</v>
      </c>
      <c r="D3" s="47" t="s">
        <v>14</v>
      </c>
      <c r="E3" s="47" t="s">
        <v>34</v>
      </c>
      <c r="F3" s="47" t="s">
        <v>2</v>
      </c>
      <c r="G3" s="47" t="s">
        <v>44</v>
      </c>
      <c r="H3" s="47"/>
      <c r="I3" s="47" t="s">
        <v>17</v>
      </c>
      <c r="J3" s="47" t="s">
        <v>3</v>
      </c>
      <c r="K3" s="47" t="s">
        <v>45</v>
      </c>
      <c r="L3" s="47"/>
      <c r="M3" s="47" t="s">
        <v>4</v>
      </c>
      <c r="N3" s="47" t="s">
        <v>36</v>
      </c>
      <c r="O3" s="47"/>
      <c r="P3" s="47"/>
      <c r="Q3" s="47"/>
      <c r="R3" s="48" t="s">
        <v>42</v>
      </c>
      <c r="S3" s="48"/>
      <c r="T3" s="48" t="s">
        <v>1</v>
      </c>
      <c r="U3" s="48" t="s">
        <v>5</v>
      </c>
      <c r="V3" s="49" t="s">
        <v>115</v>
      </c>
      <c r="W3" s="48" t="s">
        <v>18</v>
      </c>
      <c r="X3" s="50" t="s">
        <v>118</v>
      </c>
      <c r="Y3" s="47" t="s">
        <v>46</v>
      </c>
      <c r="Z3" s="47" t="s">
        <v>112</v>
      </c>
      <c r="AA3" s="47" t="s">
        <v>47</v>
      </c>
    </row>
    <row r="4" spans="1:27" s="26" customFormat="1" ht="11.25">
      <c r="A4" s="47"/>
      <c r="B4" s="47"/>
      <c r="C4" s="47"/>
      <c r="D4" s="47"/>
      <c r="E4" s="47"/>
      <c r="F4" s="47"/>
      <c r="G4" s="47" t="s">
        <v>19</v>
      </c>
      <c r="H4" s="47" t="s">
        <v>48</v>
      </c>
      <c r="I4" s="47"/>
      <c r="J4" s="47"/>
      <c r="K4" s="47" t="s">
        <v>41</v>
      </c>
      <c r="L4" s="47" t="s">
        <v>49</v>
      </c>
      <c r="M4" s="47"/>
      <c r="N4" s="47" t="s">
        <v>6</v>
      </c>
      <c r="O4" s="47" t="s">
        <v>7</v>
      </c>
      <c r="P4" s="47" t="s">
        <v>50</v>
      </c>
      <c r="Q4" s="47" t="s">
        <v>51</v>
      </c>
      <c r="R4" s="48" t="s">
        <v>52</v>
      </c>
      <c r="S4" s="48" t="s">
        <v>53</v>
      </c>
      <c r="T4" s="48"/>
      <c r="U4" s="48"/>
      <c r="V4" s="49"/>
      <c r="W4" s="48"/>
      <c r="X4" s="50"/>
      <c r="Y4" s="47"/>
      <c r="Z4" s="47"/>
      <c r="AA4" s="47"/>
    </row>
    <row r="5" spans="1:27" s="26" customFormat="1" ht="52.5" customHeight="1">
      <c r="A5" s="47"/>
      <c r="B5" s="47"/>
      <c r="C5" s="47"/>
      <c r="D5" s="47"/>
      <c r="E5" s="47"/>
      <c r="F5" s="47"/>
      <c r="G5" s="47"/>
      <c r="H5" s="47"/>
      <c r="I5" s="47"/>
      <c r="J5" s="47"/>
      <c r="K5" s="47"/>
      <c r="L5" s="47"/>
      <c r="M5" s="47"/>
      <c r="N5" s="47"/>
      <c r="O5" s="47"/>
      <c r="P5" s="47"/>
      <c r="Q5" s="47"/>
      <c r="R5" s="48"/>
      <c r="S5" s="48"/>
      <c r="T5" s="48"/>
      <c r="U5" s="48"/>
      <c r="V5" s="49"/>
      <c r="W5" s="48"/>
      <c r="X5" s="50"/>
      <c r="Y5" s="47"/>
      <c r="Z5" s="47"/>
      <c r="AA5" s="47"/>
    </row>
    <row r="6" spans="1:27" s="32" customFormat="1" ht="30.75" customHeight="1">
      <c r="A6" s="27">
        <v>1</v>
      </c>
      <c r="B6" s="28" t="s">
        <v>15</v>
      </c>
      <c r="C6" s="28" t="s">
        <v>16</v>
      </c>
      <c r="D6" s="28" t="s">
        <v>72</v>
      </c>
      <c r="E6" s="28" t="s">
        <v>54</v>
      </c>
      <c r="F6" s="29" t="s">
        <v>8</v>
      </c>
      <c r="G6" s="29" t="s">
        <v>20</v>
      </c>
      <c r="H6" s="41">
        <v>1.3</v>
      </c>
      <c r="I6" s="28" t="s">
        <v>73</v>
      </c>
      <c r="J6" s="30" t="s">
        <v>9</v>
      </c>
      <c r="K6" s="28" t="s">
        <v>55</v>
      </c>
      <c r="L6" s="41">
        <v>1</v>
      </c>
      <c r="M6" s="23">
        <v>2</v>
      </c>
      <c r="N6" s="23">
        <v>2</v>
      </c>
      <c r="O6" s="23">
        <v>12</v>
      </c>
      <c r="P6" s="23">
        <f>V6/N6</f>
        <v>21</v>
      </c>
      <c r="Q6" s="41">
        <f>P6/O6</f>
        <v>1.75</v>
      </c>
      <c r="R6" s="23">
        <v>1</v>
      </c>
      <c r="S6" s="23">
        <v>1</v>
      </c>
      <c r="T6" s="24" t="s">
        <v>10</v>
      </c>
      <c r="U6" s="23">
        <v>2</v>
      </c>
      <c r="V6" s="23">
        <v>42</v>
      </c>
      <c r="W6" s="23">
        <v>21</v>
      </c>
      <c r="X6" s="21">
        <f>W6/V6</f>
        <v>0.5</v>
      </c>
      <c r="Y6" s="31">
        <f>M6*Q6*S6*H6*L6*U6*X6</f>
        <v>4.55</v>
      </c>
      <c r="Z6" s="28"/>
      <c r="AA6" s="28"/>
    </row>
    <row r="7" spans="1:27" s="32" customFormat="1" ht="30.75" customHeight="1">
      <c r="A7" s="27">
        <v>2</v>
      </c>
      <c r="B7" s="28" t="s">
        <v>15</v>
      </c>
      <c r="C7" s="28" t="s">
        <v>16</v>
      </c>
      <c r="D7" s="28" t="s">
        <v>72</v>
      </c>
      <c r="E7" s="28" t="s">
        <v>54</v>
      </c>
      <c r="F7" s="29" t="s">
        <v>8</v>
      </c>
      <c r="G7" s="29" t="s">
        <v>20</v>
      </c>
      <c r="H7" s="29">
        <v>1.3</v>
      </c>
      <c r="I7" s="28" t="s">
        <v>73</v>
      </c>
      <c r="J7" s="30" t="s">
        <v>11</v>
      </c>
      <c r="K7" s="28" t="s">
        <v>56</v>
      </c>
      <c r="L7" s="21">
        <v>1.2</v>
      </c>
      <c r="M7" s="23">
        <v>2</v>
      </c>
      <c r="N7" s="23">
        <v>2</v>
      </c>
      <c r="O7" s="23">
        <v>12</v>
      </c>
      <c r="P7" s="23">
        <f aca="true" t="shared" si="0" ref="P7:P17">V7/N7</f>
        <v>21</v>
      </c>
      <c r="Q7" s="21">
        <f aca="true" t="shared" si="1" ref="Q7:Q17">P7/O7</f>
        <v>1.75</v>
      </c>
      <c r="R7" s="23">
        <v>1</v>
      </c>
      <c r="S7" s="23">
        <v>1</v>
      </c>
      <c r="T7" s="24" t="s">
        <v>10</v>
      </c>
      <c r="U7" s="23">
        <v>2</v>
      </c>
      <c r="V7" s="23">
        <v>42</v>
      </c>
      <c r="W7" s="23">
        <v>21</v>
      </c>
      <c r="X7" s="21">
        <f aca="true" t="shared" si="2" ref="X7:X17">W7/V7</f>
        <v>0.5</v>
      </c>
      <c r="Y7" s="31">
        <f>M7*Q7*S7*H7*L7*U7*X7</f>
        <v>5.46</v>
      </c>
      <c r="Z7" s="28"/>
      <c r="AA7" s="28"/>
    </row>
    <row r="8" spans="1:27" s="32" customFormat="1" ht="30.75" customHeight="1">
      <c r="A8" s="27">
        <v>3</v>
      </c>
      <c r="B8" s="28" t="s">
        <v>15</v>
      </c>
      <c r="C8" s="28" t="s">
        <v>16</v>
      </c>
      <c r="D8" s="28" t="s">
        <v>72</v>
      </c>
      <c r="E8" s="28" t="s">
        <v>54</v>
      </c>
      <c r="F8" s="29" t="s">
        <v>8</v>
      </c>
      <c r="G8" s="29" t="s">
        <v>20</v>
      </c>
      <c r="H8" s="29">
        <v>1.3</v>
      </c>
      <c r="I8" s="28" t="s">
        <v>73</v>
      </c>
      <c r="J8" s="30" t="s">
        <v>58</v>
      </c>
      <c r="K8" s="28" t="s">
        <v>57</v>
      </c>
      <c r="L8" s="21">
        <v>1</v>
      </c>
      <c r="M8" s="23">
        <v>2</v>
      </c>
      <c r="N8" s="23">
        <v>2</v>
      </c>
      <c r="O8" s="23">
        <v>12</v>
      </c>
      <c r="P8" s="23">
        <f t="shared" si="0"/>
        <v>21</v>
      </c>
      <c r="Q8" s="21">
        <f t="shared" si="1"/>
        <v>1.75</v>
      </c>
      <c r="R8" s="23">
        <v>1</v>
      </c>
      <c r="S8" s="23">
        <v>1</v>
      </c>
      <c r="T8" s="24" t="s">
        <v>10</v>
      </c>
      <c r="U8" s="23">
        <v>2</v>
      </c>
      <c r="V8" s="23">
        <v>42</v>
      </c>
      <c r="W8" s="23">
        <v>21</v>
      </c>
      <c r="X8" s="21">
        <f t="shared" si="2"/>
        <v>0.5</v>
      </c>
      <c r="Y8" s="31">
        <f>M8*Q8*S8*H8*L8*U8*X8</f>
        <v>4.55</v>
      </c>
      <c r="Z8" s="28"/>
      <c r="AA8" s="28"/>
    </row>
    <row r="9" spans="1:27" s="32" customFormat="1" ht="30.75" customHeight="1">
      <c r="A9" s="27">
        <v>4</v>
      </c>
      <c r="B9" s="28" t="s">
        <v>59</v>
      </c>
      <c r="C9" s="28" t="s">
        <v>60</v>
      </c>
      <c r="D9" s="28" t="s">
        <v>72</v>
      </c>
      <c r="E9" s="28" t="s">
        <v>61</v>
      </c>
      <c r="F9" s="29" t="s">
        <v>62</v>
      </c>
      <c r="G9" s="29" t="s">
        <v>63</v>
      </c>
      <c r="H9" s="29">
        <v>1.3</v>
      </c>
      <c r="I9" s="28" t="s">
        <v>73</v>
      </c>
      <c r="J9" s="30" t="s">
        <v>12</v>
      </c>
      <c r="K9" s="28" t="s">
        <v>64</v>
      </c>
      <c r="L9" s="21">
        <v>1</v>
      </c>
      <c r="M9" s="23">
        <v>2</v>
      </c>
      <c r="N9" s="23">
        <v>2</v>
      </c>
      <c r="O9" s="23">
        <v>12</v>
      </c>
      <c r="P9" s="23">
        <f t="shared" si="0"/>
        <v>21</v>
      </c>
      <c r="Q9" s="21">
        <f t="shared" si="1"/>
        <v>1.75</v>
      </c>
      <c r="R9" s="23">
        <v>1</v>
      </c>
      <c r="S9" s="23">
        <v>1</v>
      </c>
      <c r="T9" s="24" t="s">
        <v>65</v>
      </c>
      <c r="U9" s="23">
        <v>2</v>
      </c>
      <c r="V9" s="23">
        <v>42</v>
      </c>
      <c r="W9" s="23">
        <v>21</v>
      </c>
      <c r="X9" s="21">
        <f t="shared" si="2"/>
        <v>0.5</v>
      </c>
      <c r="Y9" s="31">
        <f>M9*Q9*S9*H9*L9*U9*X9</f>
        <v>4.55</v>
      </c>
      <c r="Z9" s="28"/>
      <c r="AA9" s="28"/>
    </row>
    <row r="10" spans="1:27" s="32" customFormat="1" ht="30.75" customHeight="1">
      <c r="A10" s="27">
        <v>5</v>
      </c>
      <c r="B10" s="28" t="s">
        <v>59</v>
      </c>
      <c r="C10" s="28" t="s">
        <v>60</v>
      </c>
      <c r="D10" s="28" t="s">
        <v>73</v>
      </c>
      <c r="E10" s="29" t="s">
        <v>66</v>
      </c>
      <c r="F10" s="29" t="s">
        <v>62</v>
      </c>
      <c r="G10" s="29" t="s">
        <v>63</v>
      </c>
      <c r="H10" s="29">
        <v>1.3</v>
      </c>
      <c r="I10" s="28" t="s">
        <v>73</v>
      </c>
      <c r="J10" s="30" t="s">
        <v>9</v>
      </c>
      <c r="K10" s="28" t="s">
        <v>67</v>
      </c>
      <c r="L10" s="21">
        <v>1</v>
      </c>
      <c r="M10" s="23">
        <v>2</v>
      </c>
      <c r="N10" s="23">
        <v>2</v>
      </c>
      <c r="O10" s="42">
        <v>12</v>
      </c>
      <c r="P10" s="23">
        <f t="shared" si="0"/>
        <v>21</v>
      </c>
      <c r="Q10" s="21">
        <f t="shared" si="1"/>
        <v>1.75</v>
      </c>
      <c r="R10" s="23">
        <v>1</v>
      </c>
      <c r="S10" s="23">
        <v>1</v>
      </c>
      <c r="T10" s="24" t="s">
        <v>65</v>
      </c>
      <c r="U10" s="23">
        <v>2</v>
      </c>
      <c r="V10" s="23">
        <v>42</v>
      </c>
      <c r="W10" s="23">
        <v>12</v>
      </c>
      <c r="X10" s="44">
        <f t="shared" si="2"/>
        <v>0.2857142857142857</v>
      </c>
      <c r="Y10" s="28"/>
      <c r="Z10" s="43">
        <f>M10*Q10*S10*H10*L10*U10*X10</f>
        <v>2.5999999999999996</v>
      </c>
      <c r="AA10" s="28"/>
    </row>
    <row r="11" spans="1:27" s="32" customFormat="1" ht="30.75" customHeight="1">
      <c r="A11" s="27">
        <v>6</v>
      </c>
      <c r="B11" s="28" t="s">
        <v>59</v>
      </c>
      <c r="C11" s="28" t="s">
        <v>60</v>
      </c>
      <c r="D11" s="28" t="s">
        <v>73</v>
      </c>
      <c r="E11" s="29" t="s">
        <v>66</v>
      </c>
      <c r="F11" s="29" t="s">
        <v>62</v>
      </c>
      <c r="G11" s="29" t="s">
        <v>63</v>
      </c>
      <c r="H11" s="29">
        <v>1.3</v>
      </c>
      <c r="I11" s="28" t="s">
        <v>73</v>
      </c>
      <c r="J11" s="30" t="s">
        <v>11</v>
      </c>
      <c r="K11" s="28" t="s">
        <v>68</v>
      </c>
      <c r="L11" s="21">
        <v>1.2</v>
      </c>
      <c r="M11" s="23">
        <v>2</v>
      </c>
      <c r="N11" s="23">
        <v>2</v>
      </c>
      <c r="O11" s="23">
        <v>12</v>
      </c>
      <c r="P11" s="23">
        <f t="shared" si="0"/>
        <v>21</v>
      </c>
      <c r="Q11" s="21">
        <f t="shared" si="1"/>
        <v>1.75</v>
      </c>
      <c r="R11" s="23">
        <v>1</v>
      </c>
      <c r="S11" s="23">
        <v>1</v>
      </c>
      <c r="T11" s="24" t="s">
        <v>65</v>
      </c>
      <c r="U11" s="23">
        <v>2</v>
      </c>
      <c r="V11" s="23">
        <v>42</v>
      </c>
      <c r="W11" s="23">
        <v>12</v>
      </c>
      <c r="X11" s="21">
        <f t="shared" si="2"/>
        <v>0.2857142857142857</v>
      </c>
      <c r="Y11" s="28"/>
      <c r="Z11" s="31">
        <f>M11*Q11*S11*H11*L11*U11*X11</f>
        <v>3.1199999999999997</v>
      </c>
      <c r="AA11" s="28"/>
    </row>
    <row r="12" spans="1:27" s="32" customFormat="1" ht="30.75" customHeight="1">
      <c r="A12" s="27">
        <v>7</v>
      </c>
      <c r="B12" s="28" t="s">
        <v>59</v>
      </c>
      <c r="C12" s="28" t="s">
        <v>60</v>
      </c>
      <c r="D12" s="28" t="s">
        <v>73</v>
      </c>
      <c r="E12" s="29" t="s">
        <v>74</v>
      </c>
      <c r="F12" s="29" t="s">
        <v>62</v>
      </c>
      <c r="G12" s="29" t="s">
        <v>63</v>
      </c>
      <c r="H12" s="29">
        <v>1.3</v>
      </c>
      <c r="I12" s="28" t="s">
        <v>73</v>
      </c>
      <c r="J12" s="30" t="s">
        <v>58</v>
      </c>
      <c r="K12" s="28" t="s">
        <v>64</v>
      </c>
      <c r="L12" s="21">
        <v>1</v>
      </c>
      <c r="M12" s="23">
        <v>2</v>
      </c>
      <c r="N12" s="23">
        <v>2</v>
      </c>
      <c r="O12" s="23">
        <v>12</v>
      </c>
      <c r="P12" s="23">
        <f t="shared" si="0"/>
        <v>21</v>
      </c>
      <c r="Q12" s="21">
        <f t="shared" si="1"/>
        <v>1.75</v>
      </c>
      <c r="R12" s="23">
        <v>1</v>
      </c>
      <c r="S12" s="23">
        <v>1</v>
      </c>
      <c r="T12" s="24" t="s">
        <v>65</v>
      </c>
      <c r="U12" s="23">
        <v>2</v>
      </c>
      <c r="V12" s="23">
        <v>42</v>
      </c>
      <c r="W12" s="23">
        <v>12</v>
      </c>
      <c r="X12" s="21">
        <f t="shared" si="2"/>
        <v>0.2857142857142857</v>
      </c>
      <c r="Y12" s="28"/>
      <c r="Z12" s="31">
        <f>M12*Q12*S12*H12*L12*U12*X12</f>
        <v>2.5999999999999996</v>
      </c>
      <c r="AA12" s="28"/>
    </row>
    <row r="13" spans="1:27" s="32" customFormat="1" ht="30.75" customHeight="1">
      <c r="A13" s="27">
        <v>8</v>
      </c>
      <c r="B13" s="28" t="s">
        <v>59</v>
      </c>
      <c r="C13" s="28" t="s">
        <v>60</v>
      </c>
      <c r="D13" s="28" t="s">
        <v>73</v>
      </c>
      <c r="E13" s="29" t="s">
        <v>66</v>
      </c>
      <c r="F13" s="29" t="s">
        <v>62</v>
      </c>
      <c r="G13" s="29" t="s">
        <v>63</v>
      </c>
      <c r="H13" s="29">
        <v>1.3</v>
      </c>
      <c r="I13" s="28" t="s">
        <v>73</v>
      </c>
      <c r="J13" s="30" t="s">
        <v>12</v>
      </c>
      <c r="K13" s="28" t="s">
        <v>64</v>
      </c>
      <c r="L13" s="21">
        <v>1</v>
      </c>
      <c r="M13" s="23">
        <v>2</v>
      </c>
      <c r="N13" s="23">
        <v>2</v>
      </c>
      <c r="O13" s="23">
        <v>12</v>
      </c>
      <c r="P13" s="23">
        <f t="shared" si="0"/>
        <v>21</v>
      </c>
      <c r="Q13" s="21">
        <f t="shared" si="1"/>
        <v>1.75</v>
      </c>
      <c r="R13" s="23">
        <v>1</v>
      </c>
      <c r="S13" s="23">
        <v>1</v>
      </c>
      <c r="T13" s="24" t="s">
        <v>65</v>
      </c>
      <c r="U13" s="23">
        <v>2</v>
      </c>
      <c r="V13" s="23">
        <v>42</v>
      </c>
      <c r="W13" s="23">
        <v>12</v>
      </c>
      <c r="X13" s="21">
        <f t="shared" si="2"/>
        <v>0.2857142857142857</v>
      </c>
      <c r="Y13" s="28"/>
      <c r="Z13" s="31">
        <f>M13*Q13*S13*H13*L13*U13*X13</f>
        <v>2.5999999999999996</v>
      </c>
      <c r="AA13" s="28"/>
    </row>
    <row r="14" spans="1:27" s="32" customFormat="1" ht="30.75" customHeight="1">
      <c r="A14" s="27">
        <v>9</v>
      </c>
      <c r="B14" s="28" t="s">
        <v>59</v>
      </c>
      <c r="C14" s="28" t="s">
        <v>60</v>
      </c>
      <c r="D14" s="28" t="s">
        <v>73</v>
      </c>
      <c r="E14" s="29" t="s">
        <v>66</v>
      </c>
      <c r="F14" s="29" t="s">
        <v>62</v>
      </c>
      <c r="G14" s="29" t="s">
        <v>63</v>
      </c>
      <c r="H14" s="29">
        <v>1.3</v>
      </c>
      <c r="I14" s="28" t="s">
        <v>73</v>
      </c>
      <c r="J14" s="30" t="s">
        <v>9</v>
      </c>
      <c r="K14" s="28" t="s">
        <v>67</v>
      </c>
      <c r="L14" s="21">
        <v>1</v>
      </c>
      <c r="M14" s="23">
        <v>2</v>
      </c>
      <c r="N14" s="23">
        <v>2</v>
      </c>
      <c r="O14" s="23">
        <v>12</v>
      </c>
      <c r="P14" s="23">
        <f t="shared" si="0"/>
        <v>21</v>
      </c>
      <c r="Q14" s="21">
        <f t="shared" si="1"/>
        <v>1.75</v>
      </c>
      <c r="R14" s="23">
        <v>1</v>
      </c>
      <c r="S14" s="23">
        <v>1</v>
      </c>
      <c r="T14" s="24" t="s">
        <v>65</v>
      </c>
      <c r="U14" s="23">
        <v>2</v>
      </c>
      <c r="V14" s="23">
        <v>42</v>
      </c>
      <c r="W14" s="23">
        <v>9</v>
      </c>
      <c r="X14" s="21">
        <f t="shared" si="2"/>
        <v>0.21428571428571427</v>
      </c>
      <c r="Y14" s="28"/>
      <c r="Z14" s="28"/>
      <c r="AA14" s="31">
        <f>M14*Q14*S14*H14*L14*U14*X14</f>
        <v>1.9499999999999997</v>
      </c>
    </row>
    <row r="15" spans="1:27" s="32" customFormat="1" ht="30.75" customHeight="1">
      <c r="A15" s="27">
        <v>10</v>
      </c>
      <c r="B15" s="28" t="s">
        <v>59</v>
      </c>
      <c r="C15" s="28" t="s">
        <v>60</v>
      </c>
      <c r="D15" s="28" t="s">
        <v>73</v>
      </c>
      <c r="E15" s="29" t="s">
        <v>66</v>
      </c>
      <c r="F15" s="29" t="s">
        <v>62</v>
      </c>
      <c r="G15" s="29" t="s">
        <v>63</v>
      </c>
      <c r="H15" s="29">
        <v>1.3</v>
      </c>
      <c r="I15" s="28" t="s">
        <v>73</v>
      </c>
      <c r="J15" s="30" t="s">
        <v>11</v>
      </c>
      <c r="K15" s="28" t="s">
        <v>68</v>
      </c>
      <c r="L15" s="21">
        <v>1.2</v>
      </c>
      <c r="M15" s="23">
        <v>2</v>
      </c>
      <c r="N15" s="23">
        <v>2</v>
      </c>
      <c r="O15" s="23">
        <v>12</v>
      </c>
      <c r="P15" s="23">
        <f t="shared" si="0"/>
        <v>21</v>
      </c>
      <c r="Q15" s="21">
        <f t="shared" si="1"/>
        <v>1.75</v>
      </c>
      <c r="R15" s="23">
        <v>1</v>
      </c>
      <c r="S15" s="23">
        <v>1</v>
      </c>
      <c r="T15" s="24" t="s">
        <v>65</v>
      </c>
      <c r="U15" s="23">
        <v>2</v>
      </c>
      <c r="V15" s="23">
        <v>42</v>
      </c>
      <c r="W15" s="23">
        <v>9</v>
      </c>
      <c r="X15" s="21">
        <f t="shared" si="2"/>
        <v>0.21428571428571427</v>
      </c>
      <c r="Y15" s="28"/>
      <c r="Z15" s="28"/>
      <c r="AA15" s="31">
        <f>M15*Q15*S15*H15*L15*U15*X15</f>
        <v>2.34</v>
      </c>
    </row>
    <row r="16" spans="1:27" s="32" customFormat="1" ht="30.75" customHeight="1">
      <c r="A16" s="27">
        <v>11</v>
      </c>
      <c r="B16" s="28" t="s">
        <v>59</v>
      </c>
      <c r="C16" s="28" t="s">
        <v>60</v>
      </c>
      <c r="D16" s="28" t="s">
        <v>73</v>
      </c>
      <c r="E16" s="29" t="s">
        <v>66</v>
      </c>
      <c r="F16" s="29" t="s">
        <v>62</v>
      </c>
      <c r="G16" s="29" t="s">
        <v>63</v>
      </c>
      <c r="H16" s="29">
        <v>1.3</v>
      </c>
      <c r="I16" s="28" t="s">
        <v>73</v>
      </c>
      <c r="J16" s="30" t="s">
        <v>58</v>
      </c>
      <c r="K16" s="28" t="s">
        <v>64</v>
      </c>
      <c r="L16" s="21">
        <v>1</v>
      </c>
      <c r="M16" s="23">
        <v>2</v>
      </c>
      <c r="N16" s="23">
        <v>2</v>
      </c>
      <c r="O16" s="23">
        <v>12</v>
      </c>
      <c r="P16" s="23">
        <f t="shared" si="0"/>
        <v>21</v>
      </c>
      <c r="Q16" s="21">
        <f t="shared" si="1"/>
        <v>1.75</v>
      </c>
      <c r="R16" s="23">
        <v>1</v>
      </c>
      <c r="S16" s="23">
        <v>1</v>
      </c>
      <c r="T16" s="24" t="s">
        <v>65</v>
      </c>
      <c r="U16" s="23">
        <v>2</v>
      </c>
      <c r="V16" s="23">
        <v>42</v>
      </c>
      <c r="W16" s="23">
        <v>9</v>
      </c>
      <c r="X16" s="21">
        <f t="shared" si="2"/>
        <v>0.21428571428571427</v>
      </c>
      <c r="Y16" s="28"/>
      <c r="Z16" s="28"/>
      <c r="AA16" s="31">
        <f>M16*Q16*S16*H16*L16*U16*X16</f>
        <v>1.9499999999999997</v>
      </c>
    </row>
    <row r="17" spans="1:27" s="32" customFormat="1" ht="30.75" customHeight="1">
      <c r="A17" s="27">
        <v>12</v>
      </c>
      <c r="B17" s="28" t="s">
        <v>59</v>
      </c>
      <c r="C17" s="28" t="s">
        <v>60</v>
      </c>
      <c r="D17" s="28" t="s">
        <v>73</v>
      </c>
      <c r="E17" s="29" t="s">
        <v>66</v>
      </c>
      <c r="F17" s="29" t="s">
        <v>62</v>
      </c>
      <c r="G17" s="29" t="s">
        <v>63</v>
      </c>
      <c r="H17" s="29">
        <v>1.3</v>
      </c>
      <c r="I17" s="28" t="s">
        <v>73</v>
      </c>
      <c r="J17" s="30" t="s">
        <v>12</v>
      </c>
      <c r="K17" s="28" t="s">
        <v>64</v>
      </c>
      <c r="L17" s="21">
        <v>1</v>
      </c>
      <c r="M17" s="23">
        <v>2</v>
      </c>
      <c r="N17" s="23">
        <v>2</v>
      </c>
      <c r="O17" s="23">
        <v>12</v>
      </c>
      <c r="P17" s="23">
        <f t="shared" si="0"/>
        <v>21</v>
      </c>
      <c r="Q17" s="21">
        <f t="shared" si="1"/>
        <v>1.75</v>
      </c>
      <c r="R17" s="23">
        <v>1</v>
      </c>
      <c r="S17" s="23">
        <v>1</v>
      </c>
      <c r="T17" s="24" t="s">
        <v>65</v>
      </c>
      <c r="U17" s="23">
        <v>2</v>
      </c>
      <c r="V17" s="23">
        <v>42</v>
      </c>
      <c r="W17" s="23">
        <v>9</v>
      </c>
      <c r="X17" s="21">
        <f t="shared" si="2"/>
        <v>0.21428571428571427</v>
      </c>
      <c r="Y17" s="28"/>
      <c r="Z17" s="28"/>
      <c r="AA17" s="31">
        <f>M17*Q17*S17*H17*L17*U17*X17</f>
        <v>1.9499999999999997</v>
      </c>
    </row>
  </sheetData>
  <mergeCells count="33">
    <mergeCell ref="Z3:Z5"/>
    <mergeCell ref="B3:B5"/>
    <mergeCell ref="C3:C5"/>
    <mergeCell ref="D3:D5"/>
    <mergeCell ref="G3:H3"/>
    <mergeCell ref="G4:G5"/>
    <mergeCell ref="H4:H5"/>
    <mergeCell ref="X3:X5"/>
    <mergeCell ref="Y3:Y5"/>
    <mergeCell ref="U3:U5"/>
    <mergeCell ref="V3:V5"/>
    <mergeCell ref="W3:W5"/>
    <mergeCell ref="N4:N5"/>
    <mergeCell ref="O4:O5"/>
    <mergeCell ref="P4:P5"/>
    <mergeCell ref="Q4:Q5"/>
    <mergeCell ref="J3:J5"/>
    <mergeCell ref="M3:M5"/>
    <mergeCell ref="I3:I5"/>
    <mergeCell ref="T3:T5"/>
    <mergeCell ref="K4:K5"/>
    <mergeCell ref="L4:L5"/>
    <mergeCell ref="K3:L3"/>
    <mergeCell ref="A2:C2"/>
    <mergeCell ref="A1:Z1"/>
    <mergeCell ref="A3:A5"/>
    <mergeCell ref="AA3:AA5"/>
    <mergeCell ref="E3:E5"/>
    <mergeCell ref="R4:R5"/>
    <mergeCell ref="S4:S5"/>
    <mergeCell ref="R3:S3"/>
    <mergeCell ref="N3:Q3"/>
    <mergeCell ref="F3:F5"/>
  </mergeCells>
  <printOptions/>
  <pageMargins left="0.1968503937007874" right="0.1968503937007874" top="0.5118110236220472" bottom="0.4330708661417323" header="0.31496062992125984" footer="0.35433070866141736"/>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Z19"/>
  <sheetViews>
    <sheetView workbookViewId="0" topLeftCell="A1">
      <selection activeCell="R11" sqref="R11"/>
    </sheetView>
  </sheetViews>
  <sheetFormatPr defaultColWidth="9.00390625" defaultRowHeight="14.25"/>
  <cols>
    <col min="1" max="1" width="3.75390625" style="15" customWidth="1"/>
    <col min="2" max="2" width="7.00390625" style="5" customWidth="1"/>
    <col min="3" max="3" width="12.625" style="5" customWidth="1"/>
    <col min="4" max="5" width="5.125" style="5" customWidth="1"/>
    <col min="6" max="6" width="11.125" style="5" customWidth="1"/>
    <col min="7" max="7" width="4.50390625" style="5" customWidth="1"/>
    <col min="8" max="8" width="29.25390625" style="5" customWidth="1"/>
    <col min="9" max="9" width="3.625" style="5" customWidth="1"/>
    <col min="10" max="10" width="8.50390625" style="5" customWidth="1"/>
    <col min="11" max="11" width="4.125" style="5" customWidth="1"/>
    <col min="12" max="12" width="4.375" style="5" customWidth="1"/>
    <col min="13" max="14" width="4.50390625" style="5" customWidth="1"/>
    <col min="15" max="15" width="6.125" style="8" customWidth="1"/>
    <col min="16" max="16" width="7.00390625" style="5" customWidth="1"/>
    <col min="17" max="17" width="6.25390625" style="5" customWidth="1"/>
    <col min="18" max="16384" width="9.00390625" style="5" customWidth="1"/>
  </cols>
  <sheetData>
    <row r="1" spans="2:25" s="12" customFormat="1" ht="20.25">
      <c r="B1" s="51" t="s">
        <v>38</v>
      </c>
      <c r="C1" s="51"/>
      <c r="D1" s="51"/>
      <c r="E1" s="51"/>
      <c r="F1" s="51"/>
      <c r="G1" s="51"/>
      <c r="H1" s="51"/>
      <c r="I1" s="51"/>
      <c r="J1" s="51"/>
      <c r="K1" s="51"/>
      <c r="L1" s="51"/>
      <c r="M1" s="51"/>
      <c r="N1" s="51"/>
      <c r="O1" s="51"/>
      <c r="P1" s="51"/>
      <c r="Q1" s="11"/>
      <c r="R1" s="11"/>
      <c r="S1" s="11"/>
      <c r="T1" s="11"/>
      <c r="U1" s="11"/>
      <c r="V1" s="11"/>
      <c r="W1" s="11"/>
      <c r="X1" s="11"/>
      <c r="Y1" s="11"/>
    </row>
    <row r="2" spans="1:26" s="20" customFormat="1" ht="16.5" customHeight="1">
      <c r="A2" s="45" t="s">
        <v>69</v>
      </c>
      <c r="B2" s="45"/>
      <c r="C2" s="45"/>
      <c r="D2" s="45"/>
      <c r="E2" s="45"/>
      <c r="F2" s="19"/>
      <c r="G2" s="19"/>
      <c r="H2" s="19"/>
      <c r="I2" s="19"/>
      <c r="J2" s="19"/>
      <c r="K2" s="19"/>
      <c r="L2" s="19"/>
      <c r="M2" s="19"/>
      <c r="N2" s="19"/>
      <c r="O2" s="19"/>
      <c r="P2" s="19"/>
      <c r="Q2" s="19"/>
      <c r="R2" s="19"/>
      <c r="S2" s="19"/>
      <c r="T2" s="19"/>
      <c r="U2" s="19"/>
      <c r="V2" s="19"/>
      <c r="W2" s="19"/>
      <c r="X2" s="19"/>
      <c r="Y2" s="19"/>
      <c r="Z2" s="19"/>
    </row>
    <row r="3" spans="1:17" s="6" customFormat="1" ht="79.5" customHeight="1">
      <c r="A3" s="17" t="s">
        <v>37</v>
      </c>
      <c r="B3" s="2" t="s">
        <v>0</v>
      </c>
      <c r="C3" s="2" t="s">
        <v>13</v>
      </c>
      <c r="D3" s="2" t="s">
        <v>14</v>
      </c>
      <c r="E3" s="2" t="s">
        <v>34</v>
      </c>
      <c r="F3" s="1" t="s">
        <v>2</v>
      </c>
      <c r="G3" s="1" t="s">
        <v>17</v>
      </c>
      <c r="H3" s="1" t="s">
        <v>3</v>
      </c>
      <c r="I3" s="1" t="s">
        <v>4</v>
      </c>
      <c r="J3" s="1" t="s">
        <v>1</v>
      </c>
      <c r="K3" s="1" t="s">
        <v>5</v>
      </c>
      <c r="L3" s="1" t="s">
        <v>70</v>
      </c>
      <c r="M3" s="1" t="s">
        <v>18</v>
      </c>
      <c r="N3" s="1" t="s">
        <v>21</v>
      </c>
      <c r="O3" s="14" t="s">
        <v>39</v>
      </c>
      <c r="P3" s="14" t="s">
        <v>111</v>
      </c>
      <c r="Q3" s="14" t="s">
        <v>40</v>
      </c>
    </row>
    <row r="4" spans="1:17" ht="16.5" customHeight="1">
      <c r="A4" s="16">
        <v>1</v>
      </c>
      <c r="B4" s="7" t="s">
        <v>15</v>
      </c>
      <c r="C4" s="7" t="s">
        <v>31</v>
      </c>
      <c r="D4" s="7" t="s">
        <v>72</v>
      </c>
      <c r="E4" s="7" t="s">
        <v>32</v>
      </c>
      <c r="F4" s="10" t="s">
        <v>22</v>
      </c>
      <c r="G4" s="3" t="s">
        <v>73</v>
      </c>
      <c r="H4" s="10" t="s">
        <v>23</v>
      </c>
      <c r="I4" s="4">
        <v>2</v>
      </c>
      <c r="J4" s="2" t="s">
        <v>71</v>
      </c>
      <c r="K4" s="4">
        <v>2</v>
      </c>
      <c r="L4" s="4">
        <v>39</v>
      </c>
      <c r="M4" s="4">
        <v>20</v>
      </c>
      <c r="N4" s="4">
        <f>I4*M4</f>
        <v>40</v>
      </c>
      <c r="O4" s="9">
        <f aca="true" t="shared" si="0" ref="O4:O11">N4*K4*0.02</f>
        <v>1.6</v>
      </c>
      <c r="P4" s="14"/>
      <c r="Q4" s="14"/>
    </row>
    <row r="5" spans="1:17" ht="16.5" customHeight="1">
      <c r="A5" s="16">
        <v>2</v>
      </c>
      <c r="B5" s="7" t="s">
        <v>15</v>
      </c>
      <c r="C5" s="7" t="s">
        <v>31</v>
      </c>
      <c r="D5" s="7" t="s">
        <v>72</v>
      </c>
      <c r="E5" s="7" t="s">
        <v>32</v>
      </c>
      <c r="F5" s="10" t="s">
        <v>22</v>
      </c>
      <c r="G5" s="3" t="s">
        <v>73</v>
      </c>
      <c r="H5" s="10" t="s">
        <v>24</v>
      </c>
      <c r="I5" s="4">
        <v>2</v>
      </c>
      <c r="J5" s="2" t="s">
        <v>71</v>
      </c>
      <c r="K5" s="4">
        <v>2</v>
      </c>
      <c r="L5" s="4">
        <v>39</v>
      </c>
      <c r="M5" s="4">
        <v>20</v>
      </c>
      <c r="N5" s="4">
        <f aca="true" t="shared" si="1" ref="N5:N19">I5*M5</f>
        <v>40</v>
      </c>
      <c r="O5" s="9">
        <f t="shared" si="0"/>
        <v>1.6</v>
      </c>
      <c r="P5" s="14"/>
      <c r="Q5" s="14"/>
    </row>
    <row r="6" spans="1:17" ht="16.5" customHeight="1">
      <c r="A6" s="16">
        <v>3</v>
      </c>
      <c r="B6" s="7" t="s">
        <v>15</v>
      </c>
      <c r="C6" s="7" t="s">
        <v>31</v>
      </c>
      <c r="D6" s="7" t="s">
        <v>72</v>
      </c>
      <c r="E6" s="7" t="s">
        <v>32</v>
      </c>
      <c r="F6" s="10" t="s">
        <v>22</v>
      </c>
      <c r="G6" s="3" t="s">
        <v>73</v>
      </c>
      <c r="H6" s="10" t="s">
        <v>25</v>
      </c>
      <c r="I6" s="4">
        <v>2</v>
      </c>
      <c r="J6" s="2" t="s">
        <v>71</v>
      </c>
      <c r="K6" s="4">
        <v>2</v>
      </c>
      <c r="L6" s="4">
        <v>39</v>
      </c>
      <c r="M6" s="4">
        <v>20</v>
      </c>
      <c r="N6" s="4">
        <f t="shared" si="1"/>
        <v>40</v>
      </c>
      <c r="O6" s="9">
        <f t="shared" si="0"/>
        <v>1.6</v>
      </c>
      <c r="P6" s="7"/>
      <c r="Q6" s="7"/>
    </row>
    <row r="7" spans="1:17" ht="16.5" customHeight="1">
      <c r="A7" s="16">
        <v>4</v>
      </c>
      <c r="B7" s="7" t="s">
        <v>15</v>
      </c>
      <c r="C7" s="7" t="s">
        <v>31</v>
      </c>
      <c r="D7" s="7" t="s">
        <v>72</v>
      </c>
      <c r="E7" s="7" t="s">
        <v>32</v>
      </c>
      <c r="F7" s="10" t="s">
        <v>22</v>
      </c>
      <c r="G7" s="3" t="s">
        <v>73</v>
      </c>
      <c r="H7" s="10" t="s">
        <v>26</v>
      </c>
      <c r="I7" s="4">
        <v>2</v>
      </c>
      <c r="J7" s="2" t="s">
        <v>71</v>
      </c>
      <c r="K7" s="4">
        <v>2</v>
      </c>
      <c r="L7" s="4">
        <v>39</v>
      </c>
      <c r="M7" s="4">
        <v>20</v>
      </c>
      <c r="N7" s="4">
        <f t="shared" si="1"/>
        <v>40</v>
      </c>
      <c r="O7" s="9">
        <f t="shared" si="0"/>
        <v>1.6</v>
      </c>
      <c r="P7" s="7"/>
      <c r="Q7" s="7"/>
    </row>
    <row r="8" spans="1:17" ht="16.5" customHeight="1">
      <c r="A8" s="16">
        <v>5</v>
      </c>
      <c r="B8" s="7" t="s">
        <v>15</v>
      </c>
      <c r="C8" s="7" t="s">
        <v>31</v>
      </c>
      <c r="D8" s="7" t="s">
        <v>72</v>
      </c>
      <c r="E8" s="7" t="s">
        <v>32</v>
      </c>
      <c r="F8" s="10" t="s">
        <v>22</v>
      </c>
      <c r="G8" s="3" t="s">
        <v>73</v>
      </c>
      <c r="H8" s="10" t="s">
        <v>27</v>
      </c>
      <c r="I8" s="4">
        <v>2</v>
      </c>
      <c r="J8" s="2" t="s">
        <v>71</v>
      </c>
      <c r="K8" s="4">
        <v>2</v>
      </c>
      <c r="L8" s="4">
        <v>39</v>
      </c>
      <c r="M8" s="4">
        <v>20</v>
      </c>
      <c r="N8" s="4">
        <f t="shared" si="1"/>
        <v>40</v>
      </c>
      <c r="O8" s="9">
        <f t="shared" si="0"/>
        <v>1.6</v>
      </c>
      <c r="P8" s="7"/>
      <c r="Q8" s="7"/>
    </row>
    <row r="9" spans="1:17" ht="16.5" customHeight="1">
      <c r="A9" s="16">
        <v>6</v>
      </c>
      <c r="B9" s="7" t="s">
        <v>15</v>
      </c>
      <c r="C9" s="7" t="s">
        <v>31</v>
      </c>
      <c r="D9" s="7" t="s">
        <v>72</v>
      </c>
      <c r="E9" s="7" t="s">
        <v>32</v>
      </c>
      <c r="F9" s="10" t="s">
        <v>22</v>
      </c>
      <c r="G9" s="3" t="s">
        <v>73</v>
      </c>
      <c r="H9" s="10" t="s">
        <v>28</v>
      </c>
      <c r="I9" s="4">
        <v>2</v>
      </c>
      <c r="J9" s="2" t="s">
        <v>71</v>
      </c>
      <c r="K9" s="4">
        <v>2</v>
      </c>
      <c r="L9" s="4">
        <v>39</v>
      </c>
      <c r="M9" s="4">
        <v>20</v>
      </c>
      <c r="N9" s="4">
        <f t="shared" si="1"/>
        <v>40</v>
      </c>
      <c r="O9" s="9">
        <f t="shared" si="0"/>
        <v>1.6</v>
      </c>
      <c r="P9" s="7"/>
      <c r="Q9" s="7"/>
    </row>
    <row r="10" spans="1:17" ht="16.5" customHeight="1">
      <c r="A10" s="16">
        <v>7</v>
      </c>
      <c r="B10" s="7" t="s">
        <v>15</v>
      </c>
      <c r="C10" s="7" t="s">
        <v>31</v>
      </c>
      <c r="D10" s="7" t="s">
        <v>72</v>
      </c>
      <c r="E10" s="7" t="s">
        <v>32</v>
      </c>
      <c r="F10" s="10" t="s">
        <v>22</v>
      </c>
      <c r="G10" s="3" t="s">
        <v>73</v>
      </c>
      <c r="H10" s="10" t="s">
        <v>29</v>
      </c>
      <c r="I10" s="4">
        <v>2</v>
      </c>
      <c r="J10" s="2" t="s">
        <v>71</v>
      </c>
      <c r="K10" s="4">
        <v>2</v>
      </c>
      <c r="L10" s="4">
        <v>39</v>
      </c>
      <c r="M10" s="4">
        <v>20</v>
      </c>
      <c r="N10" s="4">
        <f t="shared" si="1"/>
        <v>40</v>
      </c>
      <c r="O10" s="9">
        <f t="shared" si="0"/>
        <v>1.6</v>
      </c>
      <c r="P10" s="7"/>
      <c r="Q10" s="7"/>
    </row>
    <row r="11" spans="1:17" ht="16.5" customHeight="1">
      <c r="A11" s="16">
        <v>8</v>
      </c>
      <c r="B11" s="7" t="s">
        <v>15</v>
      </c>
      <c r="C11" s="7" t="s">
        <v>31</v>
      </c>
      <c r="D11" s="7" t="s">
        <v>72</v>
      </c>
      <c r="E11" s="7" t="s">
        <v>32</v>
      </c>
      <c r="F11" s="10" t="s">
        <v>22</v>
      </c>
      <c r="G11" s="3" t="s">
        <v>73</v>
      </c>
      <c r="H11" s="10" t="s">
        <v>30</v>
      </c>
      <c r="I11" s="4">
        <v>2</v>
      </c>
      <c r="J11" s="2" t="s">
        <v>71</v>
      </c>
      <c r="K11" s="4">
        <v>2</v>
      </c>
      <c r="L11" s="4">
        <v>39</v>
      </c>
      <c r="M11" s="4">
        <v>20</v>
      </c>
      <c r="N11" s="4">
        <f t="shared" si="1"/>
        <v>40</v>
      </c>
      <c r="O11" s="9">
        <f t="shared" si="0"/>
        <v>1.6</v>
      </c>
      <c r="P11" s="7"/>
      <c r="Q11" s="7"/>
    </row>
    <row r="12" spans="1:17" ht="16.5" customHeight="1">
      <c r="A12" s="16">
        <v>9</v>
      </c>
      <c r="B12" s="7" t="s">
        <v>15</v>
      </c>
      <c r="C12" s="7" t="s">
        <v>31</v>
      </c>
      <c r="D12" s="3" t="s">
        <v>73</v>
      </c>
      <c r="E12" s="3" t="s">
        <v>33</v>
      </c>
      <c r="F12" s="10" t="s">
        <v>22</v>
      </c>
      <c r="G12" s="3" t="s">
        <v>73</v>
      </c>
      <c r="H12" s="10" t="s">
        <v>23</v>
      </c>
      <c r="I12" s="4">
        <v>2</v>
      </c>
      <c r="J12" s="2" t="s">
        <v>71</v>
      </c>
      <c r="K12" s="4">
        <v>2</v>
      </c>
      <c r="L12" s="4">
        <v>39</v>
      </c>
      <c r="M12" s="4">
        <v>19</v>
      </c>
      <c r="N12" s="4">
        <f t="shared" si="1"/>
        <v>38</v>
      </c>
      <c r="O12" s="13"/>
      <c r="P12" s="9">
        <f aca="true" t="shared" si="2" ref="P12:P19">N12*K12*0.02</f>
        <v>1.52</v>
      </c>
      <c r="Q12" s="7"/>
    </row>
    <row r="13" spans="1:17" ht="16.5" customHeight="1">
      <c r="A13" s="16">
        <v>10</v>
      </c>
      <c r="B13" s="7" t="s">
        <v>15</v>
      </c>
      <c r="C13" s="7" t="s">
        <v>31</v>
      </c>
      <c r="D13" s="3" t="s">
        <v>73</v>
      </c>
      <c r="E13" s="3" t="s">
        <v>33</v>
      </c>
      <c r="F13" s="10" t="s">
        <v>22</v>
      </c>
      <c r="G13" s="3" t="s">
        <v>73</v>
      </c>
      <c r="H13" s="10" t="s">
        <v>24</v>
      </c>
      <c r="I13" s="4">
        <v>2</v>
      </c>
      <c r="J13" s="2" t="s">
        <v>71</v>
      </c>
      <c r="K13" s="4">
        <v>2</v>
      </c>
      <c r="L13" s="4">
        <v>39</v>
      </c>
      <c r="M13" s="4">
        <v>19</v>
      </c>
      <c r="N13" s="4">
        <f t="shared" si="1"/>
        <v>38</v>
      </c>
      <c r="O13" s="13"/>
      <c r="P13" s="9">
        <f t="shared" si="2"/>
        <v>1.52</v>
      </c>
      <c r="Q13" s="7"/>
    </row>
    <row r="14" spans="1:17" ht="16.5" customHeight="1">
      <c r="A14" s="16">
        <v>11</v>
      </c>
      <c r="B14" s="7" t="s">
        <v>15</v>
      </c>
      <c r="C14" s="7" t="s">
        <v>31</v>
      </c>
      <c r="D14" s="3" t="s">
        <v>73</v>
      </c>
      <c r="E14" s="3" t="s">
        <v>33</v>
      </c>
      <c r="F14" s="10" t="s">
        <v>22</v>
      </c>
      <c r="G14" s="3" t="s">
        <v>73</v>
      </c>
      <c r="H14" s="10" t="s">
        <v>25</v>
      </c>
      <c r="I14" s="4">
        <v>2</v>
      </c>
      <c r="J14" s="2" t="s">
        <v>71</v>
      </c>
      <c r="K14" s="4">
        <v>2</v>
      </c>
      <c r="L14" s="4">
        <v>39</v>
      </c>
      <c r="M14" s="4">
        <v>19</v>
      </c>
      <c r="N14" s="4">
        <f t="shared" si="1"/>
        <v>38</v>
      </c>
      <c r="O14" s="13"/>
      <c r="P14" s="9">
        <f t="shared" si="2"/>
        <v>1.52</v>
      </c>
      <c r="Q14" s="7"/>
    </row>
    <row r="15" spans="1:17" ht="16.5" customHeight="1">
      <c r="A15" s="16">
        <v>12</v>
      </c>
      <c r="B15" s="7" t="s">
        <v>15</v>
      </c>
      <c r="C15" s="7" t="s">
        <v>31</v>
      </c>
      <c r="D15" s="3" t="s">
        <v>73</v>
      </c>
      <c r="E15" s="3" t="s">
        <v>33</v>
      </c>
      <c r="F15" s="10" t="s">
        <v>22</v>
      </c>
      <c r="G15" s="3" t="s">
        <v>73</v>
      </c>
      <c r="H15" s="10" t="s">
        <v>26</v>
      </c>
      <c r="I15" s="4">
        <v>2</v>
      </c>
      <c r="J15" s="2" t="s">
        <v>71</v>
      </c>
      <c r="K15" s="4">
        <v>2</v>
      </c>
      <c r="L15" s="4">
        <v>39</v>
      </c>
      <c r="M15" s="4">
        <v>19</v>
      </c>
      <c r="N15" s="4">
        <f t="shared" si="1"/>
        <v>38</v>
      </c>
      <c r="O15" s="13"/>
      <c r="P15" s="9">
        <f t="shared" si="2"/>
        <v>1.52</v>
      </c>
      <c r="Q15" s="7"/>
    </row>
    <row r="16" spans="1:17" ht="16.5" customHeight="1">
      <c r="A16" s="16">
        <v>13</v>
      </c>
      <c r="B16" s="7" t="s">
        <v>15</v>
      </c>
      <c r="C16" s="7" t="s">
        <v>31</v>
      </c>
      <c r="D16" s="3" t="s">
        <v>73</v>
      </c>
      <c r="E16" s="3" t="s">
        <v>33</v>
      </c>
      <c r="F16" s="10" t="s">
        <v>22</v>
      </c>
      <c r="G16" s="3" t="s">
        <v>73</v>
      </c>
      <c r="H16" s="10" t="s">
        <v>27</v>
      </c>
      <c r="I16" s="4">
        <v>2</v>
      </c>
      <c r="J16" s="2" t="s">
        <v>71</v>
      </c>
      <c r="K16" s="4">
        <v>2</v>
      </c>
      <c r="L16" s="4">
        <v>39</v>
      </c>
      <c r="M16" s="4">
        <v>19</v>
      </c>
      <c r="N16" s="4">
        <f t="shared" si="1"/>
        <v>38</v>
      </c>
      <c r="O16" s="13"/>
      <c r="P16" s="9">
        <f t="shared" si="2"/>
        <v>1.52</v>
      </c>
      <c r="Q16" s="7"/>
    </row>
    <row r="17" spans="1:17" ht="16.5" customHeight="1">
      <c r="A17" s="16">
        <v>14</v>
      </c>
      <c r="B17" s="7" t="s">
        <v>15</v>
      </c>
      <c r="C17" s="7" t="s">
        <v>31</v>
      </c>
      <c r="D17" s="3" t="s">
        <v>73</v>
      </c>
      <c r="E17" s="3" t="s">
        <v>33</v>
      </c>
      <c r="F17" s="10" t="s">
        <v>22</v>
      </c>
      <c r="G17" s="3" t="s">
        <v>73</v>
      </c>
      <c r="H17" s="10" t="s">
        <v>28</v>
      </c>
      <c r="I17" s="4">
        <v>2</v>
      </c>
      <c r="J17" s="2" t="s">
        <v>71</v>
      </c>
      <c r="K17" s="4">
        <v>2</v>
      </c>
      <c r="L17" s="4">
        <v>39</v>
      </c>
      <c r="M17" s="4">
        <v>19</v>
      </c>
      <c r="N17" s="4">
        <f t="shared" si="1"/>
        <v>38</v>
      </c>
      <c r="O17" s="13"/>
      <c r="P17" s="9">
        <f t="shared" si="2"/>
        <v>1.52</v>
      </c>
      <c r="Q17" s="7"/>
    </row>
    <row r="18" spans="1:17" ht="16.5" customHeight="1">
      <c r="A18" s="16">
        <v>15</v>
      </c>
      <c r="B18" s="7" t="s">
        <v>15</v>
      </c>
      <c r="C18" s="7" t="s">
        <v>31</v>
      </c>
      <c r="D18" s="3" t="s">
        <v>73</v>
      </c>
      <c r="E18" s="3" t="s">
        <v>33</v>
      </c>
      <c r="F18" s="10" t="s">
        <v>22</v>
      </c>
      <c r="G18" s="3" t="s">
        <v>73</v>
      </c>
      <c r="H18" s="10" t="s">
        <v>29</v>
      </c>
      <c r="I18" s="4">
        <v>2</v>
      </c>
      <c r="J18" s="2" t="s">
        <v>71</v>
      </c>
      <c r="K18" s="4">
        <v>2</v>
      </c>
      <c r="L18" s="4">
        <v>39</v>
      </c>
      <c r="M18" s="4">
        <v>19</v>
      </c>
      <c r="N18" s="4">
        <f t="shared" si="1"/>
        <v>38</v>
      </c>
      <c r="O18" s="13"/>
      <c r="P18" s="9">
        <f t="shared" si="2"/>
        <v>1.52</v>
      </c>
      <c r="Q18" s="7"/>
    </row>
    <row r="19" spans="1:17" ht="16.5" customHeight="1">
      <c r="A19" s="16">
        <v>16</v>
      </c>
      <c r="B19" s="7" t="s">
        <v>15</v>
      </c>
      <c r="C19" s="7" t="s">
        <v>31</v>
      </c>
      <c r="D19" s="3" t="s">
        <v>73</v>
      </c>
      <c r="E19" s="3" t="s">
        <v>33</v>
      </c>
      <c r="F19" s="10" t="s">
        <v>22</v>
      </c>
      <c r="G19" s="3" t="s">
        <v>73</v>
      </c>
      <c r="H19" s="10" t="s">
        <v>30</v>
      </c>
      <c r="I19" s="4">
        <v>2</v>
      </c>
      <c r="J19" s="2" t="s">
        <v>71</v>
      </c>
      <c r="K19" s="4">
        <v>2</v>
      </c>
      <c r="L19" s="4">
        <v>39</v>
      </c>
      <c r="M19" s="4">
        <v>19</v>
      </c>
      <c r="N19" s="4">
        <f t="shared" si="1"/>
        <v>38</v>
      </c>
      <c r="O19" s="13"/>
      <c r="P19" s="9">
        <f t="shared" si="2"/>
        <v>1.52</v>
      </c>
      <c r="Q19" s="7"/>
    </row>
    <row r="20" ht="16.5" customHeight="1"/>
  </sheetData>
  <mergeCells count="3">
    <mergeCell ref="B1:P1"/>
    <mergeCell ref="A2:C2"/>
    <mergeCell ref="D2:E2"/>
  </mergeCells>
  <printOptions/>
  <pageMargins left="0.56" right="0.51" top="0.41" bottom="0.48" header="0.21" footer="0.1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4"/>
  <sheetViews>
    <sheetView workbookViewId="0" topLeftCell="A1">
      <selection activeCell="I18" sqref="I18"/>
    </sheetView>
  </sheetViews>
  <sheetFormatPr defaultColWidth="9.00390625" defaultRowHeight="14.25"/>
  <cols>
    <col min="1" max="1" width="4.875" style="15" customWidth="1"/>
    <col min="2" max="2" width="7.875" style="0" customWidth="1"/>
    <col min="3" max="3" width="14.375" style="0" customWidth="1"/>
    <col min="4" max="4" width="8.875" style="0" customWidth="1"/>
    <col min="5" max="5" width="6.875" style="0" customWidth="1"/>
    <col min="6" max="6" width="6.375" style="0" customWidth="1"/>
    <col min="7" max="7" width="5.25390625" style="0" customWidth="1"/>
    <col min="8" max="8" width="11.25390625" style="0" customWidth="1"/>
    <col min="9" max="9" width="17.625" style="0" customWidth="1"/>
    <col min="10" max="10" width="17.875" style="0" customWidth="1"/>
  </cols>
  <sheetData>
    <row r="1" spans="1:10" s="33" customFormat="1" ht="35.25" customHeight="1">
      <c r="A1" s="51" t="s">
        <v>120</v>
      </c>
      <c r="B1" s="51"/>
      <c r="C1" s="51"/>
      <c r="D1" s="51"/>
      <c r="E1" s="51"/>
      <c r="F1" s="51"/>
      <c r="G1" s="51"/>
      <c r="H1" s="51"/>
      <c r="I1" s="51"/>
      <c r="J1" s="51"/>
    </row>
    <row r="2" spans="1:10" s="33" customFormat="1" ht="22.5" customHeight="1">
      <c r="A2" s="55" t="s">
        <v>69</v>
      </c>
      <c r="B2" s="55"/>
      <c r="C2" s="18"/>
      <c r="D2" s="18"/>
      <c r="E2" s="18"/>
      <c r="F2" s="18"/>
      <c r="G2" s="18"/>
      <c r="H2" s="18"/>
      <c r="I2" s="18"/>
      <c r="J2" s="18"/>
    </row>
    <row r="3" spans="1:10" s="6" customFormat="1" ht="60" customHeight="1">
      <c r="A3" s="39" t="s">
        <v>83</v>
      </c>
      <c r="B3" s="39" t="s">
        <v>84</v>
      </c>
      <c r="C3" s="39" t="s">
        <v>85</v>
      </c>
      <c r="D3" s="39" t="s">
        <v>86</v>
      </c>
      <c r="E3" s="39" t="s">
        <v>87</v>
      </c>
      <c r="F3" s="39" t="s">
        <v>88</v>
      </c>
      <c r="G3" s="39" t="s">
        <v>89</v>
      </c>
      <c r="H3" s="39" t="s">
        <v>90</v>
      </c>
      <c r="I3" s="39" t="s">
        <v>113</v>
      </c>
      <c r="J3" s="39" t="s">
        <v>91</v>
      </c>
    </row>
    <row r="4" spans="1:10" s="5" customFormat="1" ht="26.25" customHeight="1">
      <c r="A4" s="34">
        <v>1</v>
      </c>
      <c r="B4" s="35" t="s">
        <v>92</v>
      </c>
      <c r="C4" s="35" t="s">
        <v>93</v>
      </c>
      <c r="D4" s="35" t="s">
        <v>94</v>
      </c>
      <c r="E4" s="35" t="s">
        <v>95</v>
      </c>
      <c r="F4" s="35" t="s">
        <v>96</v>
      </c>
      <c r="G4" s="35">
        <v>6</v>
      </c>
      <c r="H4" s="35">
        <v>8</v>
      </c>
      <c r="I4" s="35">
        <v>19.1</v>
      </c>
      <c r="J4" s="35">
        <f>H4*I4</f>
        <v>152.8</v>
      </c>
    </row>
    <row r="5" spans="1:10" s="5" customFormat="1" ht="26.25" customHeight="1">
      <c r="A5" s="34">
        <v>2</v>
      </c>
      <c r="B5" s="35" t="s">
        <v>92</v>
      </c>
      <c r="C5" s="35" t="s">
        <v>93</v>
      </c>
      <c r="D5" s="35" t="s">
        <v>97</v>
      </c>
      <c r="E5" s="35" t="s">
        <v>98</v>
      </c>
      <c r="F5" s="35" t="s">
        <v>99</v>
      </c>
      <c r="G5" s="35">
        <v>5</v>
      </c>
      <c r="H5" s="35">
        <v>15</v>
      </c>
      <c r="I5" s="35">
        <v>8.2</v>
      </c>
      <c r="J5" s="35">
        <f>H5*I5</f>
        <v>122.99999999999999</v>
      </c>
    </row>
    <row r="6" spans="1:10" s="5" customFormat="1" ht="26.25" customHeight="1">
      <c r="A6" s="34">
        <v>3</v>
      </c>
      <c r="B6" s="35" t="s">
        <v>92</v>
      </c>
      <c r="C6" s="35" t="s">
        <v>100</v>
      </c>
      <c r="D6" s="35" t="s">
        <v>94</v>
      </c>
      <c r="E6" s="35" t="s">
        <v>95</v>
      </c>
      <c r="F6" s="35" t="s">
        <v>101</v>
      </c>
      <c r="G6" s="35">
        <v>4</v>
      </c>
      <c r="H6" s="35">
        <v>12</v>
      </c>
      <c r="I6" s="35">
        <v>12.8</v>
      </c>
      <c r="J6" s="35">
        <f>H6*I6</f>
        <v>153.60000000000002</v>
      </c>
    </row>
    <row r="7" spans="1:10" s="5" customFormat="1" ht="26.25" customHeight="1">
      <c r="A7" s="34">
        <v>4</v>
      </c>
      <c r="B7" s="35"/>
      <c r="C7" s="35"/>
      <c r="D7" s="35"/>
      <c r="E7" s="35"/>
      <c r="F7" s="35"/>
      <c r="G7" s="35"/>
      <c r="H7" s="35"/>
      <c r="I7" s="35"/>
      <c r="J7" s="35"/>
    </row>
    <row r="8" spans="1:10" s="5" customFormat="1" ht="26.25" customHeight="1">
      <c r="A8" s="34">
        <v>5</v>
      </c>
      <c r="B8" s="35"/>
      <c r="C8" s="35"/>
      <c r="D8" s="35"/>
      <c r="E8" s="35"/>
      <c r="F8" s="35"/>
      <c r="G8" s="35"/>
      <c r="H8" s="35"/>
      <c r="I8" s="35"/>
      <c r="J8" s="35"/>
    </row>
    <row r="9" spans="1:10" s="5" customFormat="1" ht="26.25" customHeight="1">
      <c r="A9" s="34">
        <v>6</v>
      </c>
      <c r="B9" s="35"/>
      <c r="C9" s="35"/>
      <c r="D9" s="35"/>
      <c r="E9" s="35"/>
      <c r="F9" s="35"/>
      <c r="G9" s="35"/>
      <c r="H9" s="35"/>
      <c r="I9" s="35"/>
      <c r="J9" s="35"/>
    </row>
    <row r="10" spans="1:10" s="5" customFormat="1" ht="26.25" customHeight="1">
      <c r="A10" s="34">
        <v>7</v>
      </c>
      <c r="B10" s="35"/>
      <c r="C10" s="35"/>
      <c r="D10" s="35"/>
      <c r="E10" s="35"/>
      <c r="F10" s="35"/>
      <c r="G10" s="35"/>
      <c r="H10" s="35"/>
      <c r="I10" s="35"/>
      <c r="J10" s="35"/>
    </row>
    <row r="11" spans="1:10" s="5" customFormat="1" ht="26.25" customHeight="1">
      <c r="A11" s="34">
        <v>8</v>
      </c>
      <c r="B11" s="35"/>
      <c r="C11" s="35"/>
      <c r="D11" s="35"/>
      <c r="E11" s="35"/>
      <c r="F11" s="35"/>
      <c r="G11" s="35"/>
      <c r="H11" s="35"/>
      <c r="I11" s="35"/>
      <c r="J11" s="35"/>
    </row>
    <row r="12" spans="1:10" s="5" customFormat="1" ht="26.25" customHeight="1">
      <c r="A12" s="34">
        <v>9</v>
      </c>
      <c r="B12" s="35"/>
      <c r="C12" s="35"/>
      <c r="D12" s="35"/>
      <c r="E12" s="35"/>
      <c r="F12" s="35"/>
      <c r="G12" s="35"/>
      <c r="H12" s="35"/>
      <c r="I12" s="35"/>
      <c r="J12" s="35"/>
    </row>
    <row r="13" spans="1:10" s="5" customFormat="1" ht="26.25" customHeight="1">
      <c r="A13" s="52" t="s">
        <v>102</v>
      </c>
      <c r="B13" s="53"/>
      <c r="C13" s="53"/>
      <c r="D13" s="53"/>
      <c r="E13" s="53"/>
      <c r="F13" s="53"/>
      <c r="G13" s="53"/>
      <c r="H13" s="54"/>
      <c r="I13" s="7">
        <f>SUM(I4:I12)</f>
        <v>40.1</v>
      </c>
      <c r="J13" s="7">
        <f>SUM(J4:J12)</f>
        <v>429.40000000000003</v>
      </c>
    </row>
    <row r="14" ht="45" customHeight="1">
      <c r="I14" s="59" t="s">
        <v>119</v>
      </c>
    </row>
  </sheetData>
  <mergeCells count="3">
    <mergeCell ref="A13:H13"/>
    <mergeCell ref="A1:J1"/>
    <mergeCell ref="A2:B2"/>
  </mergeCells>
  <printOptions/>
  <pageMargins left="0.75" right="0.75" top="0.64" bottom="0.41" header="0.5"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6:L23"/>
  <sheetViews>
    <sheetView tabSelected="1" workbookViewId="0" topLeftCell="A7">
      <selection activeCell="I33" sqref="I33"/>
    </sheetView>
  </sheetViews>
  <sheetFormatPr defaultColWidth="9.00390625" defaultRowHeight="14.25"/>
  <sheetData>
    <row r="6" spans="6:10" ht="35.25" customHeight="1">
      <c r="F6" s="58" t="s">
        <v>82</v>
      </c>
      <c r="G6" s="58"/>
      <c r="H6" s="58"/>
      <c r="I6" s="58"/>
      <c r="J6" s="58"/>
    </row>
    <row r="7" spans="4:12" ht="18.75">
      <c r="D7" s="56" t="s">
        <v>80</v>
      </c>
      <c r="E7" s="56"/>
      <c r="F7" s="56"/>
      <c r="G7" s="56"/>
      <c r="H7" s="56"/>
      <c r="I7" s="56"/>
      <c r="J7" s="56"/>
      <c r="K7" s="56"/>
      <c r="L7" s="56"/>
    </row>
    <row r="16" spans="2:12" ht="14.25">
      <c r="B16" t="s">
        <v>75</v>
      </c>
      <c r="F16" s="57" t="s">
        <v>76</v>
      </c>
      <c r="G16" s="57"/>
      <c r="H16" s="57"/>
      <c r="J16" s="57" t="s">
        <v>81</v>
      </c>
      <c r="K16" s="57"/>
      <c r="L16" s="57"/>
    </row>
    <row r="22" spans="3:8" ht="37.5" customHeight="1">
      <c r="C22" t="s">
        <v>77</v>
      </c>
      <c r="H22" t="s">
        <v>78</v>
      </c>
    </row>
    <row r="23" spans="3:8" ht="37.5" customHeight="1">
      <c r="C23" t="s">
        <v>79</v>
      </c>
      <c r="H23" t="s">
        <v>78</v>
      </c>
    </row>
    <row r="24" ht="37.5" customHeight="1"/>
  </sheetData>
  <mergeCells count="4">
    <mergeCell ref="D7:L7"/>
    <mergeCell ref="F16:H16"/>
    <mergeCell ref="J16:L16"/>
    <mergeCell ref="F6:J6"/>
  </mergeCells>
  <printOptions/>
  <pageMargins left="0.75" right="0.75" top="0.76" bottom="0.63"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User</cp:lastModifiedBy>
  <cp:lastPrinted>2009-06-03T06:44:53Z</cp:lastPrinted>
  <dcterms:created xsi:type="dcterms:W3CDTF">2009-05-25T02:27:03Z</dcterms:created>
  <dcterms:modified xsi:type="dcterms:W3CDTF">2014-03-07T01:52:21Z</dcterms:modified>
  <cp:category/>
  <cp:version/>
  <cp:contentType/>
  <cp:contentStatus/>
</cp:coreProperties>
</file>